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3 108-120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<sst xmlns="http://schemas.openxmlformats.org/spreadsheetml/2006/main" count="77" uniqueCount="65">
  <si>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Абсолютные величины измерений типовых фигур женщин 3-й полнотной группы (обхваты груди 108-120 см)</t>
  </si>
  <si>
    <t>Наименование измерения</t>
  </si>
  <si>
    <t>Условное обозначение измерения</t>
  </si>
  <si>
    <t>Рост,см</t>
  </si>
  <si>
    <t>Величина измерения типовой фигуры, см</t>
  </si>
  <si>
    <t>Разность измерений между смежными размерами, см</t>
  </si>
  <si>
    <t>С обхватом груди, см</t>
  </si>
  <si>
    <t>С обхватом бедер, см</t>
  </si>
  <si>
    <t>по обхватам груди</t>
  </si>
  <si>
    <t>по ростам</t>
  </si>
  <si>
    <t>Рост</t>
  </si>
  <si>
    <t>Р</t>
  </si>
  <si>
    <t>Полуобхват шеи</t>
  </si>
  <si>
    <r>
      <t>С</t>
    </r>
    <r>
      <rPr>
        <b/>
        <vertAlign val="subscript"/>
        <sz val="10"/>
        <rFont val="Arial Cyr"/>
        <family val="0"/>
      </rPr>
      <t>Ш</t>
    </r>
  </si>
  <si>
    <t>Полуобхват груди первый</t>
  </si>
  <si>
    <r>
      <t>С</t>
    </r>
    <r>
      <rPr>
        <b/>
        <vertAlign val="subscript"/>
        <sz val="10"/>
        <rFont val="Arial Cyr"/>
        <family val="0"/>
      </rPr>
      <t>ГI</t>
    </r>
  </si>
  <si>
    <t>Полуобхват груди второй</t>
  </si>
  <si>
    <r>
      <t>С</t>
    </r>
    <r>
      <rPr>
        <b/>
        <vertAlign val="subscript"/>
        <sz val="10"/>
        <rFont val="Arial Cyr"/>
        <family val="0"/>
      </rPr>
      <t>ГII</t>
    </r>
  </si>
  <si>
    <t>152-164</t>
  </si>
  <si>
    <t>Полуобхват груди третий</t>
  </si>
  <si>
    <r>
      <t>С</t>
    </r>
    <r>
      <rPr>
        <b/>
        <vertAlign val="subscript"/>
        <sz val="10"/>
        <rFont val="Arial Cyr"/>
        <family val="0"/>
      </rPr>
      <t>ГIIII</t>
    </r>
  </si>
  <si>
    <t>Полуобхват талии</t>
  </si>
  <si>
    <r>
      <t>С</t>
    </r>
    <r>
      <rPr>
        <b/>
        <vertAlign val="subscript"/>
        <sz val="10"/>
        <rFont val="Arial Cyr"/>
        <family val="0"/>
      </rPr>
      <t>Т</t>
    </r>
  </si>
  <si>
    <t>Полуобхват бедер</t>
  </si>
  <si>
    <r>
      <t>С</t>
    </r>
    <r>
      <rPr>
        <b/>
        <vertAlign val="subscript"/>
        <sz val="10"/>
        <rFont val="Arial Cyr"/>
        <family val="0"/>
      </rPr>
      <t>Б</t>
    </r>
  </si>
  <si>
    <t>Ширина груди</t>
  </si>
  <si>
    <r>
      <t>Ш</t>
    </r>
    <r>
      <rPr>
        <b/>
        <vertAlign val="subscript"/>
        <sz val="10"/>
        <rFont val="Arial Cyr"/>
        <family val="0"/>
      </rPr>
      <t>Г</t>
    </r>
  </si>
  <si>
    <t>Расстояние от линии талии сзади до высшей точки проектируемого плечевого шва у основания шеи</t>
  </si>
  <si>
    <r>
      <t>Д</t>
    </r>
    <r>
      <rPr>
        <b/>
        <vertAlign val="subscript"/>
        <sz val="10"/>
        <rFont val="Arial Cyr"/>
        <family val="0"/>
      </rPr>
      <t>ТСII</t>
    </r>
  </si>
  <si>
    <t>Расстояние от высшей точки проектируемого плечевого шва у основания шеи до линии талии спереди</t>
  </si>
  <si>
    <r>
      <t>Д</t>
    </r>
    <r>
      <rPr>
        <b/>
        <vertAlign val="subscript"/>
        <sz val="10"/>
        <rFont val="Arial Cyr"/>
        <family val="0"/>
      </rPr>
      <t>ТПII</t>
    </r>
  </si>
  <si>
    <t>Высота груди</t>
  </si>
  <si>
    <r>
      <t>В</t>
    </r>
    <r>
      <rPr>
        <b/>
        <vertAlign val="subscript"/>
        <sz val="10"/>
        <rFont val="Arial Cyr"/>
        <family val="0"/>
      </rPr>
      <t>ГII</t>
    </r>
  </si>
  <si>
    <t>Расстояние от высшей точки проектируемого плечевого шва у основания шеи до уровня задних углов подмышечных впадин</t>
  </si>
  <si>
    <r>
      <t>В</t>
    </r>
    <r>
      <rPr>
        <b/>
        <vertAlign val="subscript"/>
        <sz val="10"/>
        <rFont val="Arial Cyr"/>
        <family val="0"/>
      </rPr>
      <t>ПРЗII</t>
    </r>
  </si>
  <si>
    <t>Высота плеча косая</t>
  </si>
  <si>
    <r>
      <t>В</t>
    </r>
    <r>
      <rPr>
        <b/>
        <vertAlign val="subscript"/>
        <sz val="10"/>
        <rFont val="Arial Cyr"/>
        <family val="0"/>
      </rPr>
      <t>ПКII</t>
    </r>
  </si>
  <si>
    <t>Ширина спины</t>
  </si>
  <si>
    <r>
      <t>Ш</t>
    </r>
    <r>
      <rPr>
        <b/>
        <vertAlign val="subscript"/>
        <sz val="10"/>
        <rFont val="Arial Cyr"/>
        <family val="0"/>
      </rPr>
      <t>С</t>
    </r>
  </si>
  <si>
    <t>Ширина плечевого ската</t>
  </si>
  <si>
    <r>
      <t>Ш</t>
    </r>
    <r>
      <rPr>
        <b/>
        <vertAlign val="subscript"/>
        <sz val="10"/>
        <rFont val="Arial Cyr"/>
        <family val="0"/>
      </rPr>
      <t>П</t>
    </r>
  </si>
  <si>
    <t>Обхват плеча</t>
  </si>
  <si>
    <r>
      <t>О</t>
    </r>
    <r>
      <rPr>
        <b/>
        <vertAlign val="subscript"/>
        <sz val="10"/>
        <rFont val="Arial Cyr"/>
        <family val="0"/>
      </rPr>
      <t>П</t>
    </r>
  </si>
  <si>
    <t>Обхват запястья</t>
  </si>
  <si>
    <r>
      <t>О</t>
    </r>
    <r>
      <rPr>
        <b/>
        <vertAlign val="subscript"/>
        <sz val="10"/>
        <rFont val="Arial Cyr"/>
        <family val="0"/>
      </rPr>
      <t>ЗАП</t>
    </r>
  </si>
  <si>
    <t>Глубина талии первая</t>
  </si>
  <si>
    <r>
      <t>Г</t>
    </r>
    <r>
      <rPr>
        <b/>
        <vertAlign val="subscript"/>
        <sz val="10"/>
        <rFont val="Arial Cyr"/>
        <family val="0"/>
      </rPr>
      <t>ТI</t>
    </r>
  </si>
  <si>
    <t>Глубина талии вторая</t>
  </si>
  <si>
    <r>
      <t>Г</t>
    </r>
    <r>
      <rPr>
        <b/>
        <vertAlign val="subscript"/>
        <sz val="10"/>
        <rFont val="Arial Cyr"/>
        <family val="0"/>
      </rPr>
      <t>ТII</t>
    </r>
  </si>
  <si>
    <t>Поясные изделия</t>
  </si>
  <si>
    <t>Расстояние от линии талии до пола сбоку</t>
  </si>
  <si>
    <r>
      <t>Д</t>
    </r>
    <r>
      <rPr>
        <b/>
        <vertAlign val="subscript"/>
        <sz val="10"/>
        <rFont val="Arial Cyr"/>
        <family val="0"/>
      </rPr>
      <t>СБ</t>
    </r>
  </si>
  <si>
    <t>Расстояние от линии талии до колена</t>
  </si>
  <si>
    <r>
      <t>Д</t>
    </r>
    <r>
      <rPr>
        <b/>
        <vertAlign val="subscript"/>
        <sz val="10"/>
        <rFont val="Arial Cyr"/>
        <family val="0"/>
      </rPr>
      <t>ТК</t>
    </r>
  </si>
  <si>
    <t>Расстояние от линии талии до плоскости сидения</t>
  </si>
  <si>
    <r>
      <t>Д</t>
    </r>
    <r>
      <rPr>
        <b/>
        <vertAlign val="subscript"/>
        <sz val="10"/>
        <rFont val="Arial Cyr"/>
        <family val="0"/>
      </rPr>
      <t>С</t>
    </r>
  </si>
  <si>
    <t>Выступ ягодиц относительно талии</t>
  </si>
  <si>
    <r>
      <t>В</t>
    </r>
    <r>
      <rPr>
        <b/>
        <vertAlign val="subscript"/>
        <sz val="10"/>
        <rFont val="Arial Cyr"/>
        <family val="0"/>
      </rPr>
      <t>ЯТ</t>
    </r>
  </si>
  <si>
    <t>Выступ бока относительно талии</t>
  </si>
  <si>
    <r>
      <t>В</t>
    </r>
    <r>
      <rPr>
        <b/>
        <vertAlign val="subscript"/>
        <sz val="10"/>
        <rFont val="Arial Cyr"/>
        <family val="0"/>
      </rPr>
      <t>БТ</t>
    </r>
  </si>
  <si>
    <t>Выступ живота относительно талии</t>
  </si>
  <si>
    <r>
      <t>В</t>
    </r>
    <r>
      <rPr>
        <b/>
        <vertAlign val="subscript"/>
        <sz val="10"/>
        <rFont val="Arial Cyr"/>
        <family val="0"/>
      </rPr>
      <t>ЖТ</t>
    </r>
  </si>
  <si>
    <t>Обхват бедра</t>
  </si>
  <si>
    <r>
      <t>О</t>
    </r>
    <r>
      <rPr>
        <b/>
        <vertAlign val="subscript"/>
        <sz val="10"/>
        <rFont val="Arial Cyr"/>
        <family val="0"/>
      </rPr>
      <t>БЕД</t>
    </r>
  </si>
  <si>
    <t>Смирнова Н.И., Конопальцева Н.М. "Проектирование конструкций швейных изделий для индивидуального потребителя. 2005 ФОРУМ-ИНФРА-М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</si>
</sst>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">
    <font>
      <sz val="10"/>
      <name val="Arial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vertAlign val="sub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88" fontId="0" fillId="0" borderId="2" xfId="0" applyNumberFormat="1" applyBorder="1" applyAlignment="1">
      <alignment horizontal="center" vertical="center"/>
    </xf>
    <xf numFmtId="188" fontId="0" fillId="0" borderId="2" xfId="0" applyNumberFormat="1" applyBorder="1" applyAlignment="1">
      <alignment horizontal="center" vertical="distributed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8" fontId="0" fillId="0" borderId="2" xfId="0" applyNumberFormat="1" applyBorder="1" applyAlignment="1">
      <alignment horizontal="center" vertical="distributed"/>
    </xf>
    <xf numFmtId="188" fontId="0" fillId="0" borderId="2" xfId="0" applyNumberFormat="1" applyBorder="1" applyAlignment="1">
      <alignment horizontal="center" vertical="center"/>
    </xf>
    <xf numFmtId="188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1" fillId="0" borderId="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A10" sqref="A10:A12"/>
    </sheetView>
  </sheetViews>
  <sheetFormatPr defaultColWidth="9.140625" defaultRowHeight="12.75"/>
  <cols>
    <col min="1" max="1" width="35.7109375" style="0" customWidth="1"/>
    <col min="2" max="2" width="11.7109375" style="0" customWidth="1"/>
    <col min="3" max="9" width="9.7109375" style="0" customWidth="1"/>
  </cols>
  <sheetData>
    <row r="1" spans="1:9" ht="13.5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5" customFormat="1" ht="17.25" customHeight="1" thickBot="1">
      <c r="A2" s="2" t="s">
        <v>1</v>
      </c>
      <c r="B2" s="2" t="s">
        <v>2</v>
      </c>
      <c r="C2" s="3" t="s">
        <v>3</v>
      </c>
      <c r="D2" s="4" t="s">
        <v>4</v>
      </c>
      <c r="E2" s="4"/>
      <c r="F2" s="4"/>
      <c r="G2" s="4"/>
      <c r="H2" s="4" t="s">
        <v>5</v>
      </c>
      <c r="I2" s="4"/>
    </row>
    <row r="3" spans="1:9" s="5" customFormat="1" ht="17.25" customHeight="1" thickBot="1">
      <c r="A3" s="6"/>
      <c r="B3" s="6"/>
      <c r="C3" s="3"/>
      <c r="D3" s="4" t="s">
        <v>6</v>
      </c>
      <c r="E3" s="4"/>
      <c r="F3" s="4"/>
      <c r="G3" s="4"/>
      <c r="H3" s="4"/>
      <c r="I3" s="4"/>
    </row>
    <row r="4" spans="1:9" s="5" customFormat="1" ht="17.25" customHeight="1" thickBot="1">
      <c r="A4" s="6"/>
      <c r="B4" s="6"/>
      <c r="C4" s="3"/>
      <c r="D4" s="7">
        <v>108</v>
      </c>
      <c r="E4" s="7">
        <v>112</v>
      </c>
      <c r="F4" s="7">
        <v>116</v>
      </c>
      <c r="G4" s="7">
        <v>120</v>
      </c>
      <c r="H4" s="4"/>
      <c r="I4" s="4"/>
    </row>
    <row r="5" spans="1:9" s="5" customFormat="1" ht="17.25" customHeight="1" thickBot="1">
      <c r="A5" s="6"/>
      <c r="B5" s="6"/>
      <c r="C5" s="3"/>
      <c r="D5" s="4" t="s">
        <v>7</v>
      </c>
      <c r="E5" s="4"/>
      <c r="F5" s="4"/>
      <c r="G5" s="4"/>
      <c r="H5" s="4" t="s">
        <v>8</v>
      </c>
      <c r="I5" s="4" t="s">
        <v>9</v>
      </c>
    </row>
    <row r="6" spans="1:9" s="5" customFormat="1" ht="17.25" customHeight="1" thickBot="1">
      <c r="A6" s="8"/>
      <c r="B6" s="8"/>
      <c r="C6" s="3"/>
      <c r="D6" s="7">
        <v>120</v>
      </c>
      <c r="E6" s="7">
        <v>124</v>
      </c>
      <c r="F6" s="7">
        <v>128</v>
      </c>
      <c r="G6" s="7">
        <v>132</v>
      </c>
      <c r="H6" s="4"/>
      <c r="I6" s="4"/>
    </row>
    <row r="7" spans="1:9" ht="19.5" customHeight="1" thickBot="1">
      <c r="A7" s="9" t="s">
        <v>10</v>
      </c>
      <c r="B7" s="10" t="s">
        <v>11</v>
      </c>
      <c r="C7" s="11">
        <v>152</v>
      </c>
      <c r="D7" s="12">
        <v>152</v>
      </c>
      <c r="E7" s="12">
        <v>152</v>
      </c>
      <c r="F7" s="12">
        <v>152</v>
      </c>
      <c r="G7" s="12">
        <v>152</v>
      </c>
      <c r="H7" s="13">
        <v>0</v>
      </c>
      <c r="I7" s="13">
        <v>6</v>
      </c>
    </row>
    <row r="8" spans="1:9" ht="19.5" customHeight="1" thickBot="1">
      <c r="A8" s="9"/>
      <c r="B8" s="10"/>
      <c r="C8" s="11">
        <v>158</v>
      </c>
      <c r="D8" s="12">
        <v>158</v>
      </c>
      <c r="E8" s="12">
        <v>158</v>
      </c>
      <c r="F8" s="12">
        <v>158</v>
      </c>
      <c r="G8" s="12">
        <v>158</v>
      </c>
      <c r="H8" s="13"/>
      <c r="I8" s="13"/>
    </row>
    <row r="9" spans="1:9" ht="19.5" customHeight="1" thickBot="1">
      <c r="A9" s="9"/>
      <c r="B9" s="10"/>
      <c r="C9" s="11">
        <v>164</v>
      </c>
      <c r="D9" s="12">
        <v>164</v>
      </c>
      <c r="E9" s="12">
        <v>164</v>
      </c>
      <c r="F9" s="12">
        <v>164</v>
      </c>
      <c r="G9" s="12">
        <v>164</v>
      </c>
      <c r="H9" s="13"/>
      <c r="I9" s="13"/>
    </row>
    <row r="10" spans="1:9" ht="19.5" customHeight="1" thickBot="1">
      <c r="A10" s="9" t="s">
        <v>12</v>
      </c>
      <c r="B10" s="10" t="s">
        <v>13</v>
      </c>
      <c r="C10" s="11">
        <v>152</v>
      </c>
      <c r="D10" s="12">
        <v>19.4</v>
      </c>
      <c r="E10" s="12">
        <f>SUM(D10,0.4)</f>
        <v>19.799999999999997</v>
      </c>
      <c r="F10" s="12">
        <f>SUM(E10,0.4)</f>
        <v>20.199999999999996</v>
      </c>
      <c r="G10" s="12">
        <f>SUM(F10,0.4)</f>
        <v>20.599999999999994</v>
      </c>
      <c r="H10" s="13">
        <v>0.4</v>
      </c>
      <c r="I10" s="13">
        <v>0.1</v>
      </c>
    </row>
    <row r="11" spans="1:9" ht="19.5" customHeight="1" thickBot="1">
      <c r="A11" s="9"/>
      <c r="B11" s="10"/>
      <c r="C11" s="11">
        <v>158</v>
      </c>
      <c r="D11" s="12">
        <f aca="true" t="shared" si="0" ref="D11:G12">SUM(D10,0.1)</f>
        <v>19.5</v>
      </c>
      <c r="E11" s="12">
        <f t="shared" si="0"/>
        <v>19.9</v>
      </c>
      <c r="F11" s="12">
        <f t="shared" si="0"/>
        <v>20.299999999999997</v>
      </c>
      <c r="G11" s="12">
        <f t="shared" si="0"/>
        <v>20.699999999999996</v>
      </c>
      <c r="H11" s="13"/>
      <c r="I11" s="13"/>
    </row>
    <row r="12" spans="1:9" ht="19.5" customHeight="1" thickBot="1">
      <c r="A12" s="9"/>
      <c r="B12" s="10"/>
      <c r="C12" s="11">
        <v>164</v>
      </c>
      <c r="D12" s="12">
        <f t="shared" si="0"/>
        <v>19.6</v>
      </c>
      <c r="E12" s="12">
        <f t="shared" si="0"/>
        <v>20</v>
      </c>
      <c r="F12" s="12">
        <f t="shared" si="0"/>
        <v>20.4</v>
      </c>
      <c r="G12" s="12">
        <f t="shared" si="0"/>
        <v>20.799999999999997</v>
      </c>
      <c r="H12" s="13"/>
      <c r="I12" s="13"/>
    </row>
    <row r="13" spans="1:9" ht="19.5" customHeight="1" thickBot="1">
      <c r="A13" s="9" t="s">
        <v>14</v>
      </c>
      <c r="B13" s="10" t="s">
        <v>15</v>
      </c>
      <c r="C13" s="11">
        <v>152</v>
      </c>
      <c r="D13" s="12">
        <v>50.1</v>
      </c>
      <c r="E13" s="12">
        <f>SUM(D13,1.4)</f>
        <v>51.5</v>
      </c>
      <c r="F13" s="12">
        <f>SUM(E13,1.4)</f>
        <v>52.9</v>
      </c>
      <c r="G13" s="12">
        <f>SUM(F13,1.4)</f>
        <v>54.3</v>
      </c>
      <c r="H13" s="13">
        <v>1.4</v>
      </c>
      <c r="I13" s="13">
        <v>0.2</v>
      </c>
    </row>
    <row r="14" spans="1:9" ht="19.5" customHeight="1" thickBot="1">
      <c r="A14" s="9"/>
      <c r="B14" s="10"/>
      <c r="C14" s="11">
        <v>158</v>
      </c>
      <c r="D14" s="12">
        <f aca="true" t="shared" si="1" ref="D14:G15">SUM(D13,0.2)</f>
        <v>50.300000000000004</v>
      </c>
      <c r="E14" s="12">
        <f t="shared" si="1"/>
        <v>51.7</v>
      </c>
      <c r="F14" s="12">
        <f t="shared" si="1"/>
        <v>53.1</v>
      </c>
      <c r="G14" s="12">
        <f t="shared" si="1"/>
        <v>54.5</v>
      </c>
      <c r="H14" s="13"/>
      <c r="I14" s="13"/>
    </row>
    <row r="15" spans="1:9" ht="19.5" customHeight="1" thickBot="1">
      <c r="A15" s="9"/>
      <c r="B15" s="10"/>
      <c r="C15" s="11">
        <v>164</v>
      </c>
      <c r="D15" s="12">
        <f t="shared" si="1"/>
        <v>50.50000000000001</v>
      </c>
      <c r="E15" s="12">
        <f t="shared" si="1"/>
        <v>51.900000000000006</v>
      </c>
      <c r="F15" s="12">
        <f t="shared" si="1"/>
        <v>53.300000000000004</v>
      </c>
      <c r="G15" s="12">
        <f t="shared" si="1"/>
        <v>54.7</v>
      </c>
      <c r="H15" s="13"/>
      <c r="I15" s="13"/>
    </row>
    <row r="16" spans="1:9" ht="19.5" customHeight="1" thickBot="1">
      <c r="A16" s="14" t="s">
        <v>16</v>
      </c>
      <c r="B16" s="15" t="s">
        <v>17</v>
      </c>
      <c r="C16" s="16" t="s">
        <v>18</v>
      </c>
      <c r="D16" s="12">
        <v>56.4</v>
      </c>
      <c r="E16" s="12">
        <f aca="true" t="shared" si="2" ref="E16:G17">SUM(D16,2)</f>
        <v>58.4</v>
      </c>
      <c r="F16" s="12">
        <f t="shared" si="2"/>
        <v>60.4</v>
      </c>
      <c r="G16" s="12">
        <f t="shared" si="2"/>
        <v>62.4</v>
      </c>
      <c r="H16" s="17">
        <v>2</v>
      </c>
      <c r="I16" s="17">
        <v>0</v>
      </c>
    </row>
    <row r="17" spans="1:9" ht="19.5" customHeight="1" thickBot="1">
      <c r="A17" s="14" t="s">
        <v>19</v>
      </c>
      <c r="B17" s="15" t="s">
        <v>20</v>
      </c>
      <c r="C17" s="16" t="s">
        <v>18</v>
      </c>
      <c r="D17" s="12">
        <v>54</v>
      </c>
      <c r="E17" s="12">
        <f t="shared" si="2"/>
        <v>56</v>
      </c>
      <c r="F17" s="12">
        <f t="shared" si="2"/>
        <v>58</v>
      </c>
      <c r="G17" s="12">
        <f t="shared" si="2"/>
        <v>60</v>
      </c>
      <c r="H17" s="17">
        <v>2</v>
      </c>
      <c r="I17" s="17">
        <v>0</v>
      </c>
    </row>
    <row r="18" spans="1:9" ht="19.5" customHeight="1" thickBot="1">
      <c r="A18" s="9" t="s">
        <v>21</v>
      </c>
      <c r="B18" s="10" t="s">
        <v>22</v>
      </c>
      <c r="C18" s="11">
        <v>152</v>
      </c>
      <c r="D18" s="12">
        <v>46.5</v>
      </c>
      <c r="E18" s="12">
        <f>SUM(D18,2.4)</f>
        <v>48.9</v>
      </c>
      <c r="F18" s="12">
        <f>SUM(E18,2.4)</f>
        <v>51.3</v>
      </c>
      <c r="G18" s="12">
        <f>SUM(F18,2.4)</f>
        <v>53.699999999999996</v>
      </c>
      <c r="H18" s="18">
        <v>2.4</v>
      </c>
      <c r="I18" s="18">
        <v>-0.6</v>
      </c>
    </row>
    <row r="19" spans="1:9" ht="19.5" customHeight="1" thickBot="1">
      <c r="A19" s="9"/>
      <c r="B19" s="10"/>
      <c r="C19" s="11">
        <v>158</v>
      </c>
      <c r="D19" s="12">
        <f aca="true" t="shared" si="3" ref="D19:G20">SUM(D18,-0.6)</f>
        <v>45.9</v>
      </c>
      <c r="E19" s="12">
        <f t="shared" si="3"/>
        <v>48.3</v>
      </c>
      <c r="F19" s="12">
        <f t="shared" si="3"/>
        <v>50.699999999999996</v>
      </c>
      <c r="G19" s="12">
        <f t="shared" si="3"/>
        <v>53.099999999999994</v>
      </c>
      <c r="H19" s="18"/>
      <c r="I19" s="18"/>
    </row>
    <row r="20" spans="1:9" ht="19.5" customHeight="1" thickBot="1">
      <c r="A20" s="9"/>
      <c r="B20" s="10"/>
      <c r="C20" s="11">
        <v>164</v>
      </c>
      <c r="D20" s="12">
        <f t="shared" si="3"/>
        <v>45.3</v>
      </c>
      <c r="E20" s="12">
        <f t="shared" si="3"/>
        <v>47.699999999999996</v>
      </c>
      <c r="F20" s="12">
        <f t="shared" si="3"/>
        <v>50.099999999999994</v>
      </c>
      <c r="G20" s="12">
        <f t="shared" si="3"/>
        <v>52.49999999999999</v>
      </c>
      <c r="H20" s="18"/>
      <c r="I20" s="18"/>
    </row>
    <row r="21" spans="1:9" ht="19.5" customHeight="1" thickBot="1">
      <c r="A21" s="14" t="s">
        <v>23</v>
      </c>
      <c r="B21" s="15" t="s">
        <v>24</v>
      </c>
      <c r="C21" s="16" t="s">
        <v>18</v>
      </c>
      <c r="D21" s="12">
        <v>60</v>
      </c>
      <c r="E21" s="12">
        <f>SUM(D21,2)</f>
        <v>62</v>
      </c>
      <c r="F21" s="12">
        <f>SUM(E21,2)</f>
        <v>64</v>
      </c>
      <c r="G21" s="12">
        <f>SUM(F21,2)</f>
        <v>66</v>
      </c>
      <c r="H21" s="12">
        <v>2</v>
      </c>
      <c r="I21" s="12">
        <v>0</v>
      </c>
    </row>
    <row r="22" spans="1:9" ht="19.5" customHeight="1" thickBot="1">
      <c r="A22" s="9" t="s">
        <v>25</v>
      </c>
      <c r="B22" s="10" t="s">
        <v>26</v>
      </c>
      <c r="C22" s="11">
        <v>152</v>
      </c>
      <c r="D22" s="12">
        <v>18.2</v>
      </c>
      <c r="E22" s="12">
        <f>SUM(D22,0.4)</f>
        <v>18.599999999999998</v>
      </c>
      <c r="F22" s="12">
        <f>SUM(E22,0.4)</f>
        <v>18.999999999999996</v>
      </c>
      <c r="G22" s="12">
        <f>SUM(F22,0.4)</f>
        <v>19.399999999999995</v>
      </c>
      <c r="H22" s="18">
        <v>0.4</v>
      </c>
      <c r="I22" s="18">
        <v>0.2</v>
      </c>
    </row>
    <row r="23" spans="1:9" ht="19.5" customHeight="1" thickBot="1">
      <c r="A23" s="9"/>
      <c r="B23" s="10"/>
      <c r="C23" s="11">
        <v>158</v>
      </c>
      <c r="D23" s="12">
        <f aca="true" t="shared" si="4" ref="D23:G24">SUM(D22,0.2)</f>
        <v>18.4</v>
      </c>
      <c r="E23" s="12">
        <f t="shared" si="4"/>
        <v>18.799999999999997</v>
      </c>
      <c r="F23" s="12">
        <f t="shared" si="4"/>
        <v>19.199999999999996</v>
      </c>
      <c r="G23" s="12">
        <f t="shared" si="4"/>
        <v>19.599999999999994</v>
      </c>
      <c r="H23" s="18"/>
      <c r="I23" s="18"/>
    </row>
    <row r="24" spans="1:9" ht="19.5" customHeight="1" thickBot="1">
      <c r="A24" s="9"/>
      <c r="B24" s="10"/>
      <c r="C24" s="11">
        <v>164</v>
      </c>
      <c r="D24" s="12">
        <f t="shared" si="4"/>
        <v>18.599999999999998</v>
      </c>
      <c r="E24" s="12">
        <f t="shared" si="4"/>
        <v>18.999999999999996</v>
      </c>
      <c r="F24" s="12">
        <f t="shared" si="4"/>
        <v>19.399999999999995</v>
      </c>
      <c r="G24" s="12">
        <f t="shared" si="4"/>
        <v>19.799999999999994</v>
      </c>
      <c r="H24" s="18"/>
      <c r="I24" s="18"/>
    </row>
    <row r="25" spans="1:9" ht="19.5" customHeight="1" thickBot="1">
      <c r="A25" s="9" t="s">
        <v>27</v>
      </c>
      <c r="B25" s="10" t="s">
        <v>28</v>
      </c>
      <c r="C25" s="11">
        <v>152</v>
      </c>
      <c r="D25" s="19">
        <v>40.8</v>
      </c>
      <c r="E25" s="19">
        <f>SUM(D25,0.1)</f>
        <v>40.9</v>
      </c>
      <c r="F25" s="19">
        <f>SUM(E25,0.1)</f>
        <v>41</v>
      </c>
      <c r="G25" s="19">
        <f>SUM(F25,0.1)</f>
        <v>41.1</v>
      </c>
      <c r="H25" s="18">
        <v>0.1</v>
      </c>
      <c r="I25" s="18">
        <v>1.2</v>
      </c>
    </row>
    <row r="26" spans="1:9" ht="19.5" customHeight="1" thickBot="1">
      <c r="A26" s="9"/>
      <c r="B26" s="10"/>
      <c r="C26" s="11">
        <v>158</v>
      </c>
      <c r="D26" s="19">
        <f aca="true" t="shared" si="5" ref="D26:G27">SUM(D25,1.2)</f>
        <v>42</v>
      </c>
      <c r="E26" s="19">
        <f t="shared" si="5"/>
        <v>42.1</v>
      </c>
      <c r="F26" s="19">
        <f t="shared" si="5"/>
        <v>42.2</v>
      </c>
      <c r="G26" s="19">
        <f t="shared" si="5"/>
        <v>42.300000000000004</v>
      </c>
      <c r="H26" s="18"/>
      <c r="I26" s="18"/>
    </row>
    <row r="27" spans="1:9" ht="19.5" customHeight="1" thickBot="1">
      <c r="A27" s="9"/>
      <c r="B27" s="10"/>
      <c r="C27" s="11">
        <v>164</v>
      </c>
      <c r="D27" s="19">
        <f t="shared" si="5"/>
        <v>43.2</v>
      </c>
      <c r="E27" s="19">
        <f t="shared" si="5"/>
        <v>43.300000000000004</v>
      </c>
      <c r="F27" s="19">
        <f t="shared" si="5"/>
        <v>43.400000000000006</v>
      </c>
      <c r="G27" s="19">
        <f t="shared" si="5"/>
        <v>43.50000000000001</v>
      </c>
      <c r="H27" s="18"/>
      <c r="I27" s="18"/>
    </row>
    <row r="28" spans="1:9" ht="19.5" customHeight="1" thickBot="1">
      <c r="A28" s="9" t="s">
        <v>29</v>
      </c>
      <c r="B28" s="10" t="s">
        <v>30</v>
      </c>
      <c r="C28" s="11">
        <v>152</v>
      </c>
      <c r="D28" s="19">
        <v>43.9</v>
      </c>
      <c r="E28" s="19">
        <f>SUM(D28,0.7)</f>
        <v>44.6</v>
      </c>
      <c r="F28" s="19">
        <f>SUM(E28,0.7)</f>
        <v>45.300000000000004</v>
      </c>
      <c r="G28" s="19">
        <f>SUM(F28,0.7)</f>
        <v>46.00000000000001</v>
      </c>
      <c r="H28" s="18">
        <v>0.7</v>
      </c>
      <c r="I28" s="18">
        <v>1</v>
      </c>
    </row>
    <row r="29" spans="1:9" ht="19.5" customHeight="1" thickBot="1">
      <c r="A29" s="9"/>
      <c r="B29" s="10"/>
      <c r="C29" s="11">
        <v>158</v>
      </c>
      <c r="D29" s="19">
        <f aca="true" t="shared" si="6" ref="D29:G30">SUM(D28,1)</f>
        <v>44.9</v>
      </c>
      <c r="E29" s="19">
        <f t="shared" si="6"/>
        <v>45.6</v>
      </c>
      <c r="F29" s="19">
        <f t="shared" si="6"/>
        <v>46.300000000000004</v>
      </c>
      <c r="G29" s="19">
        <f t="shared" si="6"/>
        <v>47.00000000000001</v>
      </c>
      <c r="H29" s="18"/>
      <c r="I29" s="18"/>
    </row>
    <row r="30" spans="1:9" ht="19.5" customHeight="1" thickBot="1">
      <c r="A30" s="9"/>
      <c r="B30" s="10"/>
      <c r="C30" s="11">
        <v>164</v>
      </c>
      <c r="D30" s="19">
        <f t="shared" si="6"/>
        <v>45.9</v>
      </c>
      <c r="E30" s="19">
        <f t="shared" si="6"/>
        <v>46.6</v>
      </c>
      <c r="F30" s="19">
        <f t="shared" si="6"/>
        <v>47.300000000000004</v>
      </c>
      <c r="G30" s="19">
        <f t="shared" si="6"/>
        <v>48.00000000000001</v>
      </c>
      <c r="H30" s="18"/>
      <c r="I30" s="18"/>
    </row>
    <row r="31" spans="1:9" ht="19.5" customHeight="1" thickBot="1">
      <c r="A31" s="14" t="s">
        <v>31</v>
      </c>
      <c r="B31" s="15" t="s">
        <v>32</v>
      </c>
      <c r="C31" s="16" t="s">
        <v>18</v>
      </c>
      <c r="D31" s="12">
        <v>29.6</v>
      </c>
      <c r="E31" s="12">
        <f>SUM(D31,1)</f>
        <v>30.6</v>
      </c>
      <c r="F31" s="12">
        <f>SUM(E31,1)</f>
        <v>31.6</v>
      </c>
      <c r="G31" s="12">
        <f>SUM(F31,1)</f>
        <v>32.6</v>
      </c>
      <c r="H31" s="12">
        <v>1</v>
      </c>
      <c r="I31" s="12">
        <v>0</v>
      </c>
    </row>
    <row r="32" spans="1:9" ht="19.5" customHeight="1" thickBot="1">
      <c r="A32" s="9" t="s">
        <v>33</v>
      </c>
      <c r="B32" s="10" t="s">
        <v>34</v>
      </c>
      <c r="C32" s="11">
        <v>152</v>
      </c>
      <c r="D32" s="19">
        <v>21.5</v>
      </c>
      <c r="E32" s="19">
        <f>SUM(D32,0.3)</f>
        <v>21.8</v>
      </c>
      <c r="F32" s="19">
        <f>SUM(E32,0.3)</f>
        <v>22.1</v>
      </c>
      <c r="G32" s="19">
        <f>SUM(F32,0.3)</f>
        <v>22.400000000000002</v>
      </c>
      <c r="H32" s="18">
        <v>0.3</v>
      </c>
      <c r="I32" s="18">
        <v>0.5</v>
      </c>
    </row>
    <row r="33" spans="1:9" ht="19.5" customHeight="1" thickBot="1">
      <c r="A33" s="9"/>
      <c r="B33" s="10"/>
      <c r="C33" s="11">
        <v>158</v>
      </c>
      <c r="D33" s="19">
        <f aca="true" t="shared" si="7" ref="D33:G34">SUM(D32,0.5)</f>
        <v>22</v>
      </c>
      <c r="E33" s="19">
        <f t="shared" si="7"/>
        <v>22.3</v>
      </c>
      <c r="F33" s="19">
        <f t="shared" si="7"/>
        <v>22.6</v>
      </c>
      <c r="G33" s="19">
        <f t="shared" si="7"/>
        <v>22.900000000000002</v>
      </c>
      <c r="H33" s="18"/>
      <c r="I33" s="18"/>
    </row>
    <row r="34" spans="1:9" ht="19.5" customHeight="1" thickBot="1">
      <c r="A34" s="9"/>
      <c r="B34" s="10"/>
      <c r="C34" s="11">
        <v>164</v>
      </c>
      <c r="D34" s="19">
        <f t="shared" si="7"/>
        <v>22.5</v>
      </c>
      <c r="E34" s="19">
        <f t="shared" si="7"/>
        <v>22.8</v>
      </c>
      <c r="F34" s="19">
        <f t="shared" si="7"/>
        <v>23.1</v>
      </c>
      <c r="G34" s="19">
        <f t="shared" si="7"/>
        <v>23.400000000000002</v>
      </c>
      <c r="H34" s="18"/>
      <c r="I34" s="18"/>
    </row>
    <row r="35" spans="1:9" ht="19.5" customHeight="1" thickBot="1">
      <c r="A35" s="9" t="s">
        <v>35</v>
      </c>
      <c r="B35" s="10" t="s">
        <v>36</v>
      </c>
      <c r="C35" s="11">
        <v>152</v>
      </c>
      <c r="D35" s="19">
        <v>42.2</v>
      </c>
      <c r="E35" s="19">
        <f>SUM(D35,0.3)</f>
        <v>42.5</v>
      </c>
      <c r="F35" s="19">
        <f>SUM(E35,0.3)</f>
        <v>42.8</v>
      </c>
      <c r="G35" s="19">
        <f>SUM(F35,0.3)</f>
        <v>43.099999999999994</v>
      </c>
      <c r="H35" s="18">
        <v>0.3</v>
      </c>
      <c r="I35" s="18">
        <v>0.9</v>
      </c>
    </row>
    <row r="36" spans="1:9" ht="19.5" customHeight="1" thickBot="1">
      <c r="A36" s="9"/>
      <c r="B36" s="10"/>
      <c r="C36" s="11">
        <v>158</v>
      </c>
      <c r="D36" s="19">
        <f aca="true" t="shared" si="8" ref="D36:G37">SUM(D35,0.9)</f>
        <v>43.1</v>
      </c>
      <c r="E36" s="19">
        <f t="shared" si="8"/>
        <v>43.4</v>
      </c>
      <c r="F36" s="19">
        <f t="shared" si="8"/>
        <v>43.699999999999996</v>
      </c>
      <c r="G36" s="19">
        <f t="shared" si="8"/>
        <v>43.99999999999999</v>
      </c>
      <c r="H36" s="18"/>
      <c r="I36" s="18"/>
    </row>
    <row r="37" spans="1:9" ht="19.5" customHeight="1" thickBot="1">
      <c r="A37" s="9"/>
      <c r="B37" s="10"/>
      <c r="C37" s="11">
        <v>164</v>
      </c>
      <c r="D37" s="19">
        <f t="shared" si="8"/>
        <v>44</v>
      </c>
      <c r="E37" s="19">
        <f t="shared" si="8"/>
        <v>44.3</v>
      </c>
      <c r="F37" s="19">
        <f t="shared" si="8"/>
        <v>44.599999999999994</v>
      </c>
      <c r="G37" s="19">
        <f t="shared" si="8"/>
        <v>44.89999999999999</v>
      </c>
      <c r="H37" s="18"/>
      <c r="I37" s="18"/>
    </row>
    <row r="38" spans="1:9" ht="19.5" customHeight="1" thickBot="1">
      <c r="A38" s="14" t="s">
        <v>37</v>
      </c>
      <c r="B38" s="15" t="s">
        <v>38</v>
      </c>
      <c r="C38" s="16" t="s">
        <v>18</v>
      </c>
      <c r="D38" s="19">
        <v>19.7</v>
      </c>
      <c r="E38" s="19">
        <f>SUM(D38,0.5)</f>
        <v>20.2</v>
      </c>
      <c r="F38" s="19">
        <f>SUM(E38,0.5)</f>
        <v>20.7</v>
      </c>
      <c r="G38" s="19">
        <f>SUM(F38,0.5)</f>
        <v>21.2</v>
      </c>
      <c r="H38" s="12">
        <v>0.5</v>
      </c>
      <c r="I38" s="12">
        <v>0</v>
      </c>
    </row>
    <row r="39" spans="1:9" ht="19.5" customHeight="1" thickBot="1">
      <c r="A39" s="9" t="s">
        <v>39</v>
      </c>
      <c r="B39" s="10" t="s">
        <v>40</v>
      </c>
      <c r="C39" s="11">
        <v>152</v>
      </c>
      <c r="D39" s="19">
        <v>13.1</v>
      </c>
      <c r="E39" s="19">
        <f>SUM(D39,0.1)</f>
        <v>13.2</v>
      </c>
      <c r="F39" s="19">
        <f>SUM(E39,0.1)</f>
        <v>13.299999999999999</v>
      </c>
      <c r="G39" s="19">
        <f>SUM(F39,0.1)</f>
        <v>13.399999999999999</v>
      </c>
      <c r="H39" s="18">
        <v>0.1</v>
      </c>
      <c r="I39" s="18">
        <v>0.2</v>
      </c>
    </row>
    <row r="40" spans="1:9" ht="19.5" customHeight="1" thickBot="1">
      <c r="A40" s="9"/>
      <c r="B40" s="10"/>
      <c r="C40" s="11">
        <v>158</v>
      </c>
      <c r="D40" s="19">
        <f aca="true" t="shared" si="9" ref="D40:G41">SUM(D39,0.2)</f>
        <v>13.299999999999999</v>
      </c>
      <c r="E40" s="19">
        <f t="shared" si="9"/>
        <v>13.399999999999999</v>
      </c>
      <c r="F40" s="19">
        <f t="shared" si="9"/>
        <v>13.499999999999998</v>
      </c>
      <c r="G40" s="19">
        <f t="shared" si="9"/>
        <v>13.599999999999998</v>
      </c>
      <c r="H40" s="18"/>
      <c r="I40" s="18"/>
    </row>
    <row r="41" spans="1:9" ht="19.5" customHeight="1" thickBot="1">
      <c r="A41" s="9"/>
      <c r="B41" s="10"/>
      <c r="C41" s="11">
        <v>164</v>
      </c>
      <c r="D41" s="19">
        <f t="shared" si="9"/>
        <v>13.499999999999998</v>
      </c>
      <c r="E41" s="19">
        <f t="shared" si="9"/>
        <v>13.599999999999998</v>
      </c>
      <c r="F41" s="19">
        <f t="shared" si="9"/>
        <v>13.699999999999998</v>
      </c>
      <c r="G41" s="19">
        <f t="shared" si="9"/>
        <v>13.799999999999997</v>
      </c>
      <c r="H41" s="18"/>
      <c r="I41" s="18"/>
    </row>
    <row r="42" spans="1:9" ht="19.5" customHeight="1" thickBot="1">
      <c r="A42" s="9" t="s">
        <v>41</v>
      </c>
      <c r="B42" s="10" t="s">
        <v>42</v>
      </c>
      <c r="C42" s="11">
        <v>152</v>
      </c>
      <c r="D42" s="19">
        <v>35.1</v>
      </c>
      <c r="E42" s="19">
        <f>SUM(D42,1.1)</f>
        <v>36.2</v>
      </c>
      <c r="F42" s="19">
        <f>SUM(E42,1.1)</f>
        <v>37.300000000000004</v>
      </c>
      <c r="G42" s="19">
        <f>SUM(F42,1.1)</f>
        <v>38.400000000000006</v>
      </c>
      <c r="H42" s="18">
        <v>1.1</v>
      </c>
      <c r="I42" s="18">
        <v>-0.2</v>
      </c>
    </row>
    <row r="43" spans="1:9" ht="19.5" customHeight="1" thickBot="1">
      <c r="A43" s="9"/>
      <c r="B43" s="10"/>
      <c r="C43" s="11">
        <v>158</v>
      </c>
      <c r="D43" s="19">
        <f aca="true" t="shared" si="10" ref="D43:G44">SUM(D42,-0.2)</f>
        <v>34.9</v>
      </c>
      <c r="E43" s="19">
        <f t="shared" si="10"/>
        <v>36</v>
      </c>
      <c r="F43" s="19">
        <f t="shared" si="10"/>
        <v>37.1</v>
      </c>
      <c r="G43" s="19">
        <f t="shared" si="10"/>
        <v>38.2</v>
      </c>
      <c r="H43" s="18"/>
      <c r="I43" s="18"/>
    </row>
    <row r="44" spans="1:9" ht="19.5" customHeight="1" thickBot="1">
      <c r="A44" s="9"/>
      <c r="B44" s="10"/>
      <c r="C44" s="11">
        <v>164</v>
      </c>
      <c r="D44" s="19">
        <f t="shared" si="10"/>
        <v>34.699999999999996</v>
      </c>
      <c r="E44" s="19">
        <f t="shared" si="10"/>
        <v>35.8</v>
      </c>
      <c r="F44" s="19">
        <f t="shared" si="10"/>
        <v>36.9</v>
      </c>
      <c r="G44" s="19">
        <f t="shared" si="10"/>
        <v>38</v>
      </c>
      <c r="H44" s="18"/>
      <c r="I44" s="18"/>
    </row>
    <row r="45" spans="1:9" ht="19.5" customHeight="1" thickBot="1">
      <c r="A45" s="9" t="s">
        <v>43</v>
      </c>
      <c r="B45" s="10" t="s">
        <v>44</v>
      </c>
      <c r="C45" s="11">
        <v>152</v>
      </c>
      <c r="D45" s="19">
        <v>17.3</v>
      </c>
      <c r="E45" s="19">
        <f>SUM(D45,0.3)</f>
        <v>17.6</v>
      </c>
      <c r="F45" s="19">
        <f>SUM(E45,0.3)</f>
        <v>17.900000000000002</v>
      </c>
      <c r="G45" s="19">
        <f>SUM(F45,0.3)</f>
        <v>18.200000000000003</v>
      </c>
      <c r="H45" s="18">
        <v>0.3</v>
      </c>
      <c r="I45" s="18">
        <v>0.1</v>
      </c>
    </row>
    <row r="46" spans="1:9" ht="19.5" customHeight="1" thickBot="1">
      <c r="A46" s="9"/>
      <c r="B46" s="10"/>
      <c r="C46" s="11">
        <v>158</v>
      </c>
      <c r="D46" s="19">
        <f aca="true" t="shared" si="11" ref="D46:G47">SUM(D45,0.1)</f>
        <v>17.400000000000002</v>
      </c>
      <c r="E46" s="19">
        <f t="shared" si="11"/>
        <v>17.700000000000003</v>
      </c>
      <c r="F46" s="19">
        <f t="shared" si="11"/>
        <v>18.000000000000004</v>
      </c>
      <c r="G46" s="19">
        <f t="shared" si="11"/>
        <v>18.300000000000004</v>
      </c>
      <c r="H46" s="18"/>
      <c r="I46" s="18"/>
    </row>
    <row r="47" spans="1:9" ht="19.5" customHeight="1" thickBot="1">
      <c r="A47" s="9"/>
      <c r="B47" s="10"/>
      <c r="C47" s="11">
        <v>164</v>
      </c>
      <c r="D47" s="19">
        <f t="shared" si="11"/>
        <v>17.500000000000004</v>
      </c>
      <c r="E47" s="19">
        <f t="shared" si="11"/>
        <v>17.800000000000004</v>
      </c>
      <c r="F47" s="19">
        <f t="shared" si="11"/>
        <v>18.100000000000005</v>
      </c>
      <c r="G47" s="19">
        <f t="shared" si="11"/>
        <v>18.400000000000006</v>
      </c>
      <c r="H47" s="18"/>
      <c r="I47" s="18"/>
    </row>
    <row r="48" spans="1:9" ht="19.5" customHeight="1" thickBot="1">
      <c r="A48" s="9" t="s">
        <v>45</v>
      </c>
      <c r="B48" s="10" t="s">
        <v>46</v>
      </c>
      <c r="C48" s="11">
        <v>152</v>
      </c>
      <c r="D48" s="19">
        <v>4.1</v>
      </c>
      <c r="E48" s="19">
        <f>SUM(D48,-0.1)</f>
        <v>3.9999999999999996</v>
      </c>
      <c r="F48" s="19">
        <f>SUM(E48,-0.1)</f>
        <v>3.8999999999999995</v>
      </c>
      <c r="G48" s="19">
        <f>SUM(F48,-0.1)</f>
        <v>3.7999999999999994</v>
      </c>
      <c r="H48" s="18">
        <v>-0.1</v>
      </c>
      <c r="I48" s="18">
        <v>0.3</v>
      </c>
    </row>
    <row r="49" spans="1:9" ht="19.5" customHeight="1" thickBot="1">
      <c r="A49" s="9"/>
      <c r="B49" s="10"/>
      <c r="C49" s="11">
        <v>158</v>
      </c>
      <c r="D49" s="19">
        <f aca="true" t="shared" si="12" ref="D49:G50">SUM(D48,0.3)</f>
        <v>4.3999999999999995</v>
      </c>
      <c r="E49" s="19">
        <f t="shared" si="12"/>
        <v>4.3</v>
      </c>
      <c r="F49" s="19">
        <f t="shared" si="12"/>
        <v>4.199999999999999</v>
      </c>
      <c r="G49" s="19">
        <f t="shared" si="12"/>
        <v>4.1</v>
      </c>
      <c r="H49" s="18"/>
      <c r="I49" s="18"/>
    </row>
    <row r="50" spans="1:9" ht="19.5" customHeight="1" thickBot="1">
      <c r="A50" s="9"/>
      <c r="B50" s="10"/>
      <c r="C50" s="11">
        <v>164</v>
      </c>
      <c r="D50" s="19">
        <f t="shared" si="12"/>
        <v>4.699999999999999</v>
      </c>
      <c r="E50" s="19">
        <f t="shared" si="12"/>
        <v>4.6</v>
      </c>
      <c r="F50" s="19">
        <f t="shared" si="12"/>
        <v>4.499999999999999</v>
      </c>
      <c r="G50" s="19">
        <f t="shared" si="12"/>
        <v>4.3999999999999995</v>
      </c>
      <c r="H50" s="18"/>
      <c r="I50" s="18"/>
    </row>
    <row r="51" spans="1:9" ht="19.5" customHeight="1" thickBot="1">
      <c r="A51" s="9" t="s">
        <v>47</v>
      </c>
      <c r="B51" s="10" t="s">
        <v>48</v>
      </c>
      <c r="C51" s="11">
        <v>152</v>
      </c>
      <c r="D51" s="19">
        <v>6.2</v>
      </c>
      <c r="E51" s="19">
        <f>SUM(D51)</f>
        <v>6.2</v>
      </c>
      <c r="F51" s="19">
        <f>SUM(E51)</f>
        <v>6.2</v>
      </c>
      <c r="G51" s="19">
        <f>SUM(F51)</f>
        <v>6.2</v>
      </c>
      <c r="H51" s="18">
        <v>0</v>
      </c>
      <c r="I51" s="18">
        <v>0.1</v>
      </c>
    </row>
    <row r="52" spans="1:9" ht="19.5" customHeight="1" thickBot="1">
      <c r="A52" s="9"/>
      <c r="B52" s="10"/>
      <c r="C52" s="11">
        <v>158</v>
      </c>
      <c r="D52" s="12">
        <f aca="true" t="shared" si="13" ref="D52:G53">SUM(D51,0.1)</f>
        <v>6.3</v>
      </c>
      <c r="E52" s="12">
        <f t="shared" si="13"/>
        <v>6.3</v>
      </c>
      <c r="F52" s="12">
        <f t="shared" si="13"/>
        <v>6.3</v>
      </c>
      <c r="G52" s="12">
        <f t="shared" si="13"/>
        <v>6.3</v>
      </c>
      <c r="H52" s="18"/>
      <c r="I52" s="18"/>
    </row>
    <row r="53" spans="1:9" ht="19.5" customHeight="1" thickBot="1">
      <c r="A53" s="9"/>
      <c r="B53" s="10"/>
      <c r="C53" s="11">
        <v>164</v>
      </c>
      <c r="D53" s="12">
        <f t="shared" si="13"/>
        <v>6.3999999999999995</v>
      </c>
      <c r="E53" s="12">
        <f t="shared" si="13"/>
        <v>6.3999999999999995</v>
      </c>
      <c r="F53" s="12">
        <f t="shared" si="13"/>
        <v>6.3999999999999995</v>
      </c>
      <c r="G53" s="12">
        <f t="shared" si="13"/>
        <v>6.3999999999999995</v>
      </c>
      <c r="H53" s="18"/>
      <c r="I53" s="18"/>
    </row>
    <row r="54" spans="1:11" ht="19.5" customHeight="1" thickBot="1">
      <c r="A54" s="20" t="s">
        <v>49</v>
      </c>
      <c r="B54" s="20"/>
      <c r="C54" s="20"/>
      <c r="D54" s="20"/>
      <c r="E54" s="20"/>
      <c r="F54" s="20"/>
      <c r="G54" s="20"/>
      <c r="H54" s="20"/>
      <c r="I54" s="20"/>
      <c r="J54" s="21"/>
      <c r="K54" s="21"/>
    </row>
    <row r="55" spans="1:9" ht="19.5" customHeight="1" thickBot="1">
      <c r="A55" s="9" t="s">
        <v>10</v>
      </c>
      <c r="B55" s="10" t="s">
        <v>11</v>
      </c>
      <c r="C55" s="11">
        <v>152</v>
      </c>
      <c r="D55" s="12">
        <v>152</v>
      </c>
      <c r="E55" s="12">
        <v>152</v>
      </c>
      <c r="F55" s="12">
        <v>152</v>
      </c>
      <c r="G55" s="12">
        <v>152</v>
      </c>
      <c r="H55" s="13">
        <v>0</v>
      </c>
      <c r="I55" s="13">
        <v>6</v>
      </c>
    </row>
    <row r="56" spans="1:9" ht="19.5" customHeight="1" thickBot="1">
      <c r="A56" s="9"/>
      <c r="B56" s="10"/>
      <c r="C56" s="11">
        <v>158</v>
      </c>
      <c r="D56" s="12">
        <v>158</v>
      </c>
      <c r="E56" s="12">
        <v>158</v>
      </c>
      <c r="F56" s="12">
        <v>158</v>
      </c>
      <c r="G56" s="12">
        <v>158</v>
      </c>
      <c r="H56" s="13"/>
      <c r="I56" s="13"/>
    </row>
    <row r="57" spans="1:9" ht="19.5" customHeight="1" thickBot="1">
      <c r="A57" s="9"/>
      <c r="B57" s="10"/>
      <c r="C57" s="11">
        <v>164</v>
      </c>
      <c r="D57" s="12">
        <v>164</v>
      </c>
      <c r="E57" s="12">
        <v>164</v>
      </c>
      <c r="F57" s="12">
        <v>164</v>
      </c>
      <c r="G57" s="12">
        <v>164</v>
      </c>
      <c r="H57" s="13"/>
      <c r="I57" s="13"/>
    </row>
    <row r="58" spans="1:9" ht="19.5" customHeight="1" thickBot="1">
      <c r="A58" s="9" t="s">
        <v>21</v>
      </c>
      <c r="B58" s="10" t="s">
        <v>22</v>
      </c>
      <c r="C58" s="11">
        <v>152</v>
      </c>
      <c r="D58" s="12">
        <v>46.5</v>
      </c>
      <c r="E58" s="12">
        <f>SUM(D58,2.4)</f>
        <v>48.9</v>
      </c>
      <c r="F58" s="12">
        <f>SUM(E58,2.4)</f>
        <v>51.3</v>
      </c>
      <c r="G58" s="12">
        <f>SUM(F58,2.4)</f>
        <v>53.699999999999996</v>
      </c>
      <c r="H58" s="18">
        <v>2.4</v>
      </c>
      <c r="I58" s="18">
        <v>-0.6</v>
      </c>
    </row>
    <row r="59" spans="1:9" ht="19.5" customHeight="1" thickBot="1">
      <c r="A59" s="9"/>
      <c r="B59" s="10"/>
      <c r="C59" s="11">
        <v>158</v>
      </c>
      <c r="D59" s="12">
        <f aca="true" t="shared" si="14" ref="D59:G60">SUM(D58,-0.6)</f>
        <v>45.9</v>
      </c>
      <c r="E59" s="12">
        <f t="shared" si="14"/>
        <v>48.3</v>
      </c>
      <c r="F59" s="12">
        <f t="shared" si="14"/>
        <v>50.699999999999996</v>
      </c>
      <c r="G59" s="12">
        <f t="shared" si="14"/>
        <v>53.099999999999994</v>
      </c>
      <c r="H59" s="18"/>
      <c r="I59" s="18"/>
    </row>
    <row r="60" spans="1:9" ht="19.5" customHeight="1" thickBot="1">
      <c r="A60" s="9"/>
      <c r="B60" s="10"/>
      <c r="C60" s="11">
        <v>164</v>
      </c>
      <c r="D60" s="12">
        <f t="shared" si="14"/>
        <v>45.3</v>
      </c>
      <c r="E60" s="12">
        <f t="shared" si="14"/>
        <v>47.699999999999996</v>
      </c>
      <c r="F60" s="12">
        <f t="shared" si="14"/>
        <v>50.099999999999994</v>
      </c>
      <c r="G60" s="12">
        <f t="shared" si="14"/>
        <v>52.49999999999999</v>
      </c>
      <c r="H60" s="18"/>
      <c r="I60" s="18"/>
    </row>
    <row r="61" spans="1:9" ht="19.5" customHeight="1" thickBot="1">
      <c r="A61" s="14" t="s">
        <v>23</v>
      </c>
      <c r="B61" s="15" t="s">
        <v>24</v>
      </c>
      <c r="C61" s="16" t="s">
        <v>18</v>
      </c>
      <c r="D61" s="12">
        <v>60</v>
      </c>
      <c r="E61" s="12">
        <f>SUM(D61,2)</f>
        <v>62</v>
      </c>
      <c r="F61" s="12">
        <f>SUM(E61,2)</f>
        <v>64</v>
      </c>
      <c r="G61" s="12">
        <f>SUM(F61,2)</f>
        <v>66</v>
      </c>
      <c r="H61" s="12">
        <v>2</v>
      </c>
      <c r="I61" s="12">
        <v>0</v>
      </c>
    </row>
    <row r="62" spans="1:9" ht="19.5" customHeight="1" thickBot="1">
      <c r="A62" s="9" t="s">
        <v>50</v>
      </c>
      <c r="B62" s="10" t="s">
        <v>51</v>
      </c>
      <c r="C62" s="11">
        <v>152</v>
      </c>
      <c r="D62" s="19">
        <v>98.3</v>
      </c>
      <c r="E62" s="19">
        <f>SUM(D62,0.1)</f>
        <v>98.39999999999999</v>
      </c>
      <c r="F62" s="19">
        <f>SUM(E62,0.1)</f>
        <v>98.49999999999999</v>
      </c>
      <c r="G62" s="19">
        <f>SUM(F62,0.1)</f>
        <v>98.59999999999998</v>
      </c>
      <c r="H62" s="18">
        <v>0.1</v>
      </c>
      <c r="I62" s="18">
        <v>4.3</v>
      </c>
    </row>
    <row r="63" spans="1:9" ht="19.5" customHeight="1" thickBot="1">
      <c r="A63" s="9"/>
      <c r="B63" s="10"/>
      <c r="C63" s="11">
        <v>158</v>
      </c>
      <c r="D63" s="19">
        <f aca="true" t="shared" si="15" ref="D63:G64">SUM(D62,4.3)</f>
        <v>102.6</v>
      </c>
      <c r="E63" s="19">
        <f t="shared" si="15"/>
        <v>102.69999999999999</v>
      </c>
      <c r="F63" s="19">
        <f t="shared" si="15"/>
        <v>102.79999999999998</v>
      </c>
      <c r="G63" s="19">
        <f t="shared" si="15"/>
        <v>102.89999999999998</v>
      </c>
      <c r="H63" s="18"/>
      <c r="I63" s="18"/>
    </row>
    <row r="64" spans="1:9" ht="19.5" customHeight="1" thickBot="1">
      <c r="A64" s="9"/>
      <c r="B64" s="10"/>
      <c r="C64" s="11">
        <v>164</v>
      </c>
      <c r="D64" s="19">
        <f t="shared" si="15"/>
        <v>106.89999999999999</v>
      </c>
      <c r="E64" s="19">
        <f t="shared" si="15"/>
        <v>106.99999999999999</v>
      </c>
      <c r="F64" s="19">
        <f t="shared" si="15"/>
        <v>107.09999999999998</v>
      </c>
      <c r="G64" s="19">
        <f t="shared" si="15"/>
        <v>107.19999999999997</v>
      </c>
      <c r="H64" s="18"/>
      <c r="I64" s="18"/>
    </row>
    <row r="65" spans="1:9" ht="19.5" customHeight="1" thickBot="1">
      <c r="A65" s="9" t="s">
        <v>52</v>
      </c>
      <c r="B65" s="10" t="s">
        <v>53</v>
      </c>
      <c r="C65" s="11">
        <v>152</v>
      </c>
      <c r="D65" s="19">
        <v>55.4</v>
      </c>
      <c r="E65" s="19">
        <f>SUM(D65,0.2)</f>
        <v>55.6</v>
      </c>
      <c r="F65" s="19">
        <f>SUM(E65,0.2)</f>
        <v>55.800000000000004</v>
      </c>
      <c r="G65" s="19">
        <f>SUM(F65,0.2)</f>
        <v>56.00000000000001</v>
      </c>
      <c r="H65" s="18">
        <v>0.2</v>
      </c>
      <c r="I65" s="18">
        <v>2.2</v>
      </c>
    </row>
    <row r="66" spans="1:9" ht="19.5" customHeight="1" thickBot="1">
      <c r="A66" s="9"/>
      <c r="B66" s="10"/>
      <c r="C66" s="11">
        <v>158</v>
      </c>
      <c r="D66" s="19">
        <f aca="true" t="shared" si="16" ref="D66:G67">SUM(D65,2.2)</f>
        <v>57.6</v>
      </c>
      <c r="E66" s="19">
        <f t="shared" si="16"/>
        <v>57.800000000000004</v>
      </c>
      <c r="F66" s="19">
        <f t="shared" si="16"/>
        <v>58.00000000000001</v>
      </c>
      <c r="G66" s="19">
        <f t="shared" si="16"/>
        <v>58.20000000000001</v>
      </c>
      <c r="H66" s="18"/>
      <c r="I66" s="18"/>
    </row>
    <row r="67" spans="1:9" ht="19.5" customHeight="1" thickBot="1">
      <c r="A67" s="9"/>
      <c r="B67" s="10"/>
      <c r="C67" s="11">
        <v>164</v>
      </c>
      <c r="D67" s="19">
        <f t="shared" si="16"/>
        <v>59.800000000000004</v>
      </c>
      <c r="E67" s="19">
        <f t="shared" si="16"/>
        <v>60.00000000000001</v>
      </c>
      <c r="F67" s="19">
        <f t="shared" si="16"/>
        <v>60.20000000000001</v>
      </c>
      <c r="G67" s="19">
        <f t="shared" si="16"/>
        <v>60.40000000000001</v>
      </c>
      <c r="H67" s="18"/>
      <c r="I67" s="18"/>
    </row>
    <row r="68" spans="1:9" ht="19.5" customHeight="1" thickBot="1">
      <c r="A68" s="9" t="s">
        <v>54</v>
      </c>
      <c r="B68" s="10" t="s">
        <v>55</v>
      </c>
      <c r="C68" s="11">
        <v>152</v>
      </c>
      <c r="D68" s="19">
        <v>28.4</v>
      </c>
      <c r="E68" s="19">
        <f>SUM(D68,0.4)</f>
        <v>28.799999999999997</v>
      </c>
      <c r="F68" s="19">
        <f>SUM(E68,0.4)</f>
        <v>29.199999999999996</v>
      </c>
      <c r="G68" s="19">
        <f>SUM(F68,0.4)</f>
        <v>29.599999999999994</v>
      </c>
      <c r="H68" s="18">
        <v>0.4</v>
      </c>
      <c r="I68" s="18">
        <v>0.7</v>
      </c>
    </row>
    <row r="69" spans="1:9" ht="19.5" customHeight="1" thickBot="1">
      <c r="A69" s="9"/>
      <c r="B69" s="10"/>
      <c r="C69" s="11">
        <v>158</v>
      </c>
      <c r="D69" s="19">
        <f aca="true" t="shared" si="17" ref="D69:G70">SUM(D68,0.7)</f>
        <v>29.099999999999998</v>
      </c>
      <c r="E69" s="19">
        <f t="shared" si="17"/>
        <v>29.499999999999996</v>
      </c>
      <c r="F69" s="19">
        <f t="shared" si="17"/>
        <v>29.899999999999995</v>
      </c>
      <c r="G69" s="19">
        <f t="shared" si="17"/>
        <v>30.299999999999994</v>
      </c>
      <c r="H69" s="18"/>
      <c r="I69" s="18"/>
    </row>
    <row r="70" spans="1:9" ht="19.5" customHeight="1" thickBot="1">
      <c r="A70" s="14"/>
      <c r="B70" s="10"/>
      <c r="C70" s="11">
        <v>164</v>
      </c>
      <c r="D70" s="19">
        <f t="shared" si="17"/>
        <v>29.799999999999997</v>
      </c>
      <c r="E70" s="19">
        <f t="shared" si="17"/>
        <v>30.199999999999996</v>
      </c>
      <c r="F70" s="19">
        <f t="shared" si="17"/>
        <v>30.599999999999994</v>
      </c>
      <c r="G70" s="19">
        <f t="shared" si="17"/>
        <v>30.999999999999993</v>
      </c>
      <c r="H70" s="18"/>
      <c r="I70" s="18"/>
    </row>
    <row r="71" spans="1:9" ht="19.5" customHeight="1" thickBot="1">
      <c r="A71" s="9" t="s">
        <v>56</v>
      </c>
      <c r="B71" s="10" t="s">
        <v>57</v>
      </c>
      <c r="C71" s="11">
        <v>152</v>
      </c>
      <c r="D71" s="19">
        <v>6.2</v>
      </c>
      <c r="E71" s="19">
        <f>SUM(D71)</f>
        <v>6.2</v>
      </c>
      <c r="F71" s="19">
        <f>SUM(E71)</f>
        <v>6.2</v>
      </c>
      <c r="G71" s="19">
        <f>SUM(F71)</f>
        <v>6.2</v>
      </c>
      <c r="H71" s="18">
        <v>0</v>
      </c>
      <c r="I71" s="18">
        <v>0.1</v>
      </c>
    </row>
    <row r="72" spans="1:9" ht="19.5" customHeight="1" thickBot="1">
      <c r="A72" s="9"/>
      <c r="B72" s="10"/>
      <c r="C72" s="11">
        <v>158</v>
      </c>
      <c r="D72" s="12">
        <f aca="true" t="shared" si="18" ref="D72:G73">SUM(D71,0.1)</f>
        <v>6.3</v>
      </c>
      <c r="E72" s="12">
        <f t="shared" si="18"/>
        <v>6.3</v>
      </c>
      <c r="F72" s="12">
        <f t="shared" si="18"/>
        <v>6.3</v>
      </c>
      <c r="G72" s="12">
        <f t="shared" si="18"/>
        <v>6.3</v>
      </c>
      <c r="H72" s="18"/>
      <c r="I72" s="18"/>
    </row>
    <row r="73" spans="1:9" ht="19.5" customHeight="1" thickBot="1">
      <c r="A73" s="9"/>
      <c r="B73" s="10"/>
      <c r="C73" s="11">
        <v>164</v>
      </c>
      <c r="D73" s="12">
        <f t="shared" si="18"/>
        <v>6.3999999999999995</v>
      </c>
      <c r="E73" s="12">
        <f t="shared" si="18"/>
        <v>6.3999999999999995</v>
      </c>
      <c r="F73" s="12">
        <f t="shared" si="18"/>
        <v>6.3999999999999995</v>
      </c>
      <c r="G73" s="12">
        <f t="shared" si="18"/>
        <v>6.3999999999999995</v>
      </c>
      <c r="H73" s="18"/>
      <c r="I73" s="18"/>
    </row>
    <row r="74" spans="1:9" ht="19.5" customHeight="1" thickBot="1">
      <c r="A74" s="9" t="s">
        <v>58</v>
      </c>
      <c r="B74" s="10" t="s">
        <v>59</v>
      </c>
      <c r="C74" s="11">
        <v>152</v>
      </c>
      <c r="D74" s="19">
        <v>4</v>
      </c>
      <c r="E74" s="19">
        <f>SUM(D74,-0.1)</f>
        <v>3.9</v>
      </c>
      <c r="F74" s="19">
        <f>SUM(E74,-0.1)</f>
        <v>3.8</v>
      </c>
      <c r="G74" s="19">
        <f>SUM(F74,-0.1)</f>
        <v>3.6999999999999997</v>
      </c>
      <c r="H74" s="18">
        <v>-0.1</v>
      </c>
      <c r="I74" s="18">
        <v>0.3</v>
      </c>
    </row>
    <row r="75" spans="1:9" ht="19.5" customHeight="1" thickBot="1">
      <c r="A75" s="9"/>
      <c r="B75" s="10"/>
      <c r="C75" s="11">
        <v>158</v>
      </c>
      <c r="D75" s="19">
        <f aca="true" t="shared" si="19" ref="D75:G76">SUM(D74,0.3)</f>
        <v>4.3</v>
      </c>
      <c r="E75" s="19">
        <f t="shared" si="19"/>
        <v>4.2</v>
      </c>
      <c r="F75" s="19">
        <f t="shared" si="19"/>
        <v>4.1</v>
      </c>
      <c r="G75" s="19">
        <f t="shared" si="19"/>
        <v>3.9999999999999996</v>
      </c>
      <c r="H75" s="18"/>
      <c r="I75" s="18"/>
    </row>
    <row r="76" spans="1:9" ht="19.5" customHeight="1" thickBot="1">
      <c r="A76" s="9"/>
      <c r="B76" s="10"/>
      <c r="C76" s="11">
        <v>164</v>
      </c>
      <c r="D76" s="19">
        <f t="shared" si="19"/>
        <v>4.6</v>
      </c>
      <c r="E76" s="19">
        <f t="shared" si="19"/>
        <v>4.5</v>
      </c>
      <c r="F76" s="19">
        <f t="shared" si="19"/>
        <v>4.3999999999999995</v>
      </c>
      <c r="G76" s="19">
        <f t="shared" si="19"/>
        <v>4.3</v>
      </c>
      <c r="H76" s="18"/>
      <c r="I76" s="18"/>
    </row>
    <row r="77" spans="1:9" ht="19.5" customHeight="1" thickBot="1">
      <c r="A77" s="22" t="s">
        <v>60</v>
      </c>
      <c r="B77" s="15" t="s">
        <v>61</v>
      </c>
      <c r="C77" s="11" t="s">
        <v>18</v>
      </c>
      <c r="D77" s="12">
        <v>0.7</v>
      </c>
      <c r="E77" s="12">
        <f>SUM(D77)</f>
        <v>0.7</v>
      </c>
      <c r="F77" s="12">
        <f>SUM(E77)</f>
        <v>0.7</v>
      </c>
      <c r="G77" s="12">
        <f>SUM(F77)</f>
        <v>0.7</v>
      </c>
      <c r="H77" s="12">
        <v>0</v>
      </c>
      <c r="I77" s="12">
        <v>0</v>
      </c>
    </row>
    <row r="78" spans="1:9" ht="19.5" customHeight="1" thickBot="1">
      <c r="A78" s="9" t="s">
        <v>62</v>
      </c>
      <c r="B78" s="10" t="s">
        <v>63</v>
      </c>
      <c r="C78" s="11">
        <v>152</v>
      </c>
      <c r="D78" s="19">
        <v>64</v>
      </c>
      <c r="E78" s="19">
        <f>SUM(D78,1.2)</f>
        <v>65.2</v>
      </c>
      <c r="F78" s="19">
        <f>SUM(E78,1.2)</f>
        <v>66.4</v>
      </c>
      <c r="G78" s="19">
        <f>SUM(F78,1.2)</f>
        <v>67.60000000000001</v>
      </c>
      <c r="H78" s="18">
        <v>1.2</v>
      </c>
      <c r="I78" s="18">
        <v>0.6</v>
      </c>
    </row>
    <row r="79" spans="1:9" ht="19.5" customHeight="1" thickBot="1">
      <c r="A79" s="9"/>
      <c r="B79" s="10"/>
      <c r="C79" s="11">
        <v>158</v>
      </c>
      <c r="D79" s="19">
        <f aca="true" t="shared" si="20" ref="D79:G80">SUM(D78,0.6)</f>
        <v>64.6</v>
      </c>
      <c r="E79" s="19">
        <f t="shared" si="20"/>
        <v>65.8</v>
      </c>
      <c r="F79" s="19">
        <f t="shared" si="20"/>
        <v>67</v>
      </c>
      <c r="G79" s="19">
        <f t="shared" si="20"/>
        <v>68.2</v>
      </c>
      <c r="H79" s="18"/>
      <c r="I79" s="18"/>
    </row>
    <row r="80" spans="1:9" ht="19.5" customHeight="1" thickBot="1">
      <c r="A80" s="9"/>
      <c r="B80" s="10"/>
      <c r="C80" s="11">
        <v>164</v>
      </c>
      <c r="D80" s="19">
        <f t="shared" si="20"/>
        <v>65.19999999999999</v>
      </c>
      <c r="E80" s="19">
        <f t="shared" si="20"/>
        <v>66.39999999999999</v>
      </c>
      <c r="F80" s="19">
        <f t="shared" si="20"/>
        <v>67.6</v>
      </c>
      <c r="G80" s="19">
        <f t="shared" si="20"/>
        <v>68.8</v>
      </c>
      <c r="H80" s="18"/>
      <c r="I80" s="18"/>
    </row>
    <row r="82" spans="1:10" ht="12.75">
      <c r="A82" s="1" t="s">
        <v>64</v>
      </c>
      <c r="B82" s="1"/>
      <c r="C82" s="1"/>
      <c r="D82" s="1"/>
      <c r="E82" s="1"/>
      <c r="F82" s="1"/>
      <c r="G82" s="1"/>
      <c r="H82" s="1"/>
      <c r="I82" s="1"/>
      <c r="J82" s="1"/>
    </row>
  </sheetData>
  <mergeCells count="100">
    <mergeCell ref="A82:J82"/>
    <mergeCell ref="A78:A80"/>
    <mergeCell ref="B78:B80"/>
    <mergeCell ref="H78:H80"/>
    <mergeCell ref="I78:I80"/>
    <mergeCell ref="A74:A76"/>
    <mergeCell ref="B74:B76"/>
    <mergeCell ref="H74:H76"/>
    <mergeCell ref="I74:I76"/>
    <mergeCell ref="A71:A73"/>
    <mergeCell ref="B71:B73"/>
    <mergeCell ref="H71:H73"/>
    <mergeCell ref="I71:I73"/>
    <mergeCell ref="A68:A69"/>
    <mergeCell ref="B68:B70"/>
    <mergeCell ref="H68:H70"/>
    <mergeCell ref="I68:I70"/>
    <mergeCell ref="A65:A67"/>
    <mergeCell ref="B65:B67"/>
    <mergeCell ref="H65:H67"/>
    <mergeCell ref="I65:I67"/>
    <mergeCell ref="A62:A64"/>
    <mergeCell ref="B62:B64"/>
    <mergeCell ref="H62:H64"/>
    <mergeCell ref="I62:I64"/>
    <mergeCell ref="A58:A60"/>
    <mergeCell ref="B58:B60"/>
    <mergeCell ref="H58:H60"/>
    <mergeCell ref="I58:I60"/>
    <mergeCell ref="A54:I54"/>
    <mergeCell ref="A55:A57"/>
    <mergeCell ref="B55:B57"/>
    <mergeCell ref="H55:H57"/>
    <mergeCell ref="I55:I57"/>
    <mergeCell ref="A51:A53"/>
    <mergeCell ref="B51:B53"/>
    <mergeCell ref="H51:H53"/>
    <mergeCell ref="I51:I53"/>
    <mergeCell ref="A48:A50"/>
    <mergeCell ref="B48:B50"/>
    <mergeCell ref="H48:H50"/>
    <mergeCell ref="I48:I50"/>
    <mergeCell ref="A45:A47"/>
    <mergeCell ref="B45:B47"/>
    <mergeCell ref="H45:H47"/>
    <mergeCell ref="I45:I47"/>
    <mergeCell ref="A42:A44"/>
    <mergeCell ref="B42:B44"/>
    <mergeCell ref="H42:H44"/>
    <mergeCell ref="I42:I44"/>
    <mergeCell ref="A39:A41"/>
    <mergeCell ref="B39:B41"/>
    <mergeCell ref="H39:H41"/>
    <mergeCell ref="I39:I41"/>
    <mergeCell ref="A35:A37"/>
    <mergeCell ref="B35:B37"/>
    <mergeCell ref="H35:H37"/>
    <mergeCell ref="I35:I37"/>
    <mergeCell ref="A32:A34"/>
    <mergeCell ref="B32:B34"/>
    <mergeCell ref="H32:H34"/>
    <mergeCell ref="I32:I34"/>
    <mergeCell ref="A28:A30"/>
    <mergeCell ref="B28:B30"/>
    <mergeCell ref="H28:H30"/>
    <mergeCell ref="I28:I30"/>
    <mergeCell ref="A25:A27"/>
    <mergeCell ref="B25:B27"/>
    <mergeCell ref="H25:H27"/>
    <mergeCell ref="I25:I27"/>
    <mergeCell ref="A22:A24"/>
    <mergeCell ref="B22:B24"/>
    <mergeCell ref="H22:H24"/>
    <mergeCell ref="I22:I24"/>
    <mergeCell ref="A18:A20"/>
    <mergeCell ref="B18:B20"/>
    <mergeCell ref="H18:H20"/>
    <mergeCell ref="I18:I20"/>
    <mergeCell ref="A13:A15"/>
    <mergeCell ref="B13:B15"/>
    <mergeCell ref="H13:H15"/>
    <mergeCell ref="I13:I15"/>
    <mergeCell ref="A10:A12"/>
    <mergeCell ref="B10:B12"/>
    <mergeCell ref="H10:H12"/>
    <mergeCell ref="I10:I12"/>
    <mergeCell ref="A7:A9"/>
    <mergeCell ref="B7:B9"/>
    <mergeCell ref="H7:H9"/>
    <mergeCell ref="I7:I9"/>
    <mergeCell ref="A1:I1"/>
    <mergeCell ref="A2:A6"/>
    <mergeCell ref="B2:B6"/>
    <mergeCell ref="C2:C6"/>
    <mergeCell ref="D2:G2"/>
    <mergeCell ref="H2:I4"/>
    <mergeCell ref="D3:G3"/>
    <mergeCell ref="D5:G5"/>
    <mergeCell ref="H5:H6"/>
    <mergeCell ref="I5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Ruslan</cp:lastModifiedBy>
  <dcterms:created xsi:type="dcterms:W3CDTF">1996-10-08T23:32:33Z</dcterms:created>
  <dcterms:modified xsi:type="dcterms:W3CDTF">2007-12-13T20:20:58Z</dcterms:modified>
  <cp:category/>
  <cp:version/>
  <cp:contentType/>
  <cp:contentStatus/>
</cp:coreProperties>
</file>